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aria Pianese\Desktop\"/>
    </mc:Choice>
  </mc:AlternateContent>
  <bookViews>
    <workbookView xWindow="0" yWindow="0" windowWidth="14445" windowHeight="4905"/>
  </bookViews>
  <sheets>
    <sheet name="Verifica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1" l="1"/>
  <c r="F161" i="1"/>
  <c r="F159" i="1"/>
  <c r="F156" i="1"/>
  <c r="F153" i="1"/>
  <c r="F150" i="1"/>
  <c r="F145" i="1"/>
  <c r="F143" i="1"/>
  <c r="F141" i="1"/>
  <c r="F137" i="1"/>
  <c r="F127" i="1"/>
  <c r="F125" i="1"/>
  <c r="F124" i="1"/>
  <c r="F121" i="1"/>
  <c r="F47" i="1"/>
  <c r="F46" i="1"/>
  <c r="F116" i="1"/>
  <c r="F110" i="1"/>
  <c r="F107" i="1"/>
  <c r="F103" i="1"/>
  <c r="F98" i="1"/>
  <c r="F96" i="1"/>
  <c r="F91" i="1"/>
  <c r="F87" i="1"/>
  <c r="F84" i="1"/>
  <c r="F78" i="1"/>
  <c r="F76" i="1"/>
  <c r="F71" i="1"/>
  <c r="F67" i="1"/>
  <c r="F62" i="1"/>
  <c r="F58" i="1"/>
  <c r="F55" i="1"/>
  <c r="F45" i="1"/>
  <c r="F43" i="1"/>
  <c r="F42" i="1"/>
  <c r="F39" i="1"/>
  <c r="F37" i="1"/>
  <c r="F36" i="1"/>
  <c r="F33" i="1"/>
  <c r="F34" i="1"/>
  <c r="F35" i="1"/>
  <c r="F38" i="1"/>
  <c r="F40" i="1"/>
  <c r="F41" i="1"/>
  <c r="F44" i="1"/>
  <c r="F32" i="1"/>
  <c r="F16" i="1"/>
  <c r="F11" i="1"/>
  <c r="F10" i="1"/>
  <c r="F9" i="1"/>
  <c r="F29" i="1" l="1"/>
  <c r="F31" i="1" l="1"/>
  <c r="F30" i="1"/>
  <c r="F28" i="1"/>
  <c r="F27" i="1"/>
  <c r="F26" i="1"/>
  <c r="F25" i="1"/>
  <c r="F24" i="1"/>
  <c r="F23" i="1"/>
  <c r="F22" i="1"/>
  <c r="F21" i="1"/>
  <c r="F20" i="1"/>
  <c r="F19" i="1"/>
  <c r="F18" i="1"/>
  <c r="F17" i="1"/>
  <c r="F15" i="1"/>
  <c r="F14" i="1"/>
  <c r="F13" i="1"/>
  <c r="F12" i="1"/>
  <c r="F8" i="1"/>
  <c r="F165" i="1" l="1"/>
</calcChain>
</file>

<file path=xl/sharedStrings.xml><?xml version="1.0" encoding="utf-8"?>
<sst xmlns="http://schemas.openxmlformats.org/spreadsheetml/2006/main" count="158" uniqueCount="133">
  <si>
    <t>Verifica di Scienze</t>
  </si>
  <si>
    <t>V</t>
  </si>
  <si>
    <t>Le ossa svolgono funzione di sostegno</t>
  </si>
  <si>
    <t>F</t>
  </si>
  <si>
    <t>Le ossa sono le sole responsabili del movimento</t>
  </si>
  <si>
    <t>Il sistema scheletrico, è formato da ossa e articolazioni che permettono il movimento.</t>
  </si>
  <si>
    <t>Le ossa proteggono i più importanti organi del nostro corpo</t>
  </si>
  <si>
    <t>Nello scheletro dell’essere umano possiamo trovare quattro tipi di ossa: lunghe, corte, piatte e larghe</t>
  </si>
  <si>
    <t>All’esterno le ossa sono rivestite da una membrana  fibrosa, a volte piuttosto spessa, il periostio</t>
  </si>
  <si>
    <t>La componente proteica garantisce all'osso una buona resistenza alle sollecitazioni meccaniche mentre la componente mineralizzata gli conferisce la caratteristica durezza.</t>
  </si>
  <si>
    <t>Ossa sottoposte a trattamenti proteolitici hanno prodotto ossa molto dure ma fragili mentre, in seguito a decalcificazione, le ossa risultano molto elastiche e flessibili ma poco dure</t>
  </si>
  <si>
    <t>Il tessuto cartilagineo è formato da cellule, i condrociti che elaborano una sostanza a base di fibre elastiche, il collagene nella quale restano immerse, dando origine a una struttura consistente e flessibile al tempo stesso.</t>
  </si>
  <si>
    <t>Lo scheletro della testa si suddivide in scheletro della faccia, del cranio e del collo</t>
  </si>
  <si>
    <t>Le costole della Gabbia Toracica sono attaccate frontalmente alla Colonna Vertebrale</t>
  </si>
  <si>
    <t>L' osso zigomatico è l'unico osso mobile della testa</t>
  </si>
  <si>
    <t>La mano si suddivide in Tarso, Metatarso e Falangi</t>
  </si>
  <si>
    <t>Il sistema muscolare è quello che ci consente di muoverci. Nel nostro corpo ci sono più di 600 muscoli.</t>
  </si>
  <si>
    <t>Muscoli pellicciai: sono quelli che hanno almeno uno dei punti di attacco nel derma; la loro contrazione muove la pelle.</t>
  </si>
  <si>
    <t>I muscoli sono sempre volontari</t>
  </si>
  <si>
    <t xml:space="preserve">Il Pettorale agisce  nell‘ inspirazione profonda </t>
  </si>
  <si>
    <t>Gli addominali agiscono nella dinamica respiratoria (inspirazione ed espirazione).</t>
  </si>
  <si>
    <t>Il Bicipite brachiale è il più grande muscolo anteriore della gamba</t>
  </si>
  <si>
    <t>La lussazione si verifica facilmente nelle articolazioni mobili che, permettono movimenti ampi, ed è detta completa se la perdita dei rapporti fra le due superfici è totale.</t>
  </si>
  <si>
    <t>L’artrite è un’infiammazione delle articolazione che si manifesta con dolore e gonfiore che può essere causata da batteri che provoca la degenerazione progressiva delle cartilagini.</t>
  </si>
  <si>
    <t>L’artrosi è una degenerazione progressiva delle cartilagini articolari. Le articolazioni sono gonfie, dolenti e possono anche deformarsi limitando i movimenti.</t>
  </si>
  <si>
    <t xml:space="preserve">La poliomielite è una malattia di origine batterica. </t>
  </si>
  <si>
    <t>ATP e ADP permettono la contrazione dei muscoli</t>
  </si>
  <si>
    <t>Dopo ave letto attentamente le affermazioni che seguono, inserisci una x nelle caselle alla loro destra. Scegli la colonna "Vero" se ritieni che si tratti di una affermazione corretta altrimenti (se la ritieni sbagliata) scegli la colonna "Falso"</t>
  </si>
  <si>
    <t xml:space="preserve">Il nostro scheletro è formato  da  </t>
  </si>
  <si>
    <t>106 ossa</t>
  </si>
  <si>
    <t>206 ossa</t>
  </si>
  <si>
    <t>306 ossa</t>
  </si>
  <si>
    <t>Le cellule ossee sono circondate da una sostanza ricca di osseina</t>
  </si>
  <si>
    <t>che le rende elastiche</t>
  </si>
  <si>
    <t>che le rende dure</t>
  </si>
  <si>
    <t>che le rende fragili</t>
  </si>
  <si>
    <t>Quando l' organismo lo richiede, le ossa rappresentano riserve di</t>
  </si>
  <si>
    <t>Calcio</t>
  </si>
  <si>
    <t>Magnesio</t>
  </si>
  <si>
    <t>Ferro</t>
  </si>
  <si>
    <t>Le articolazioni del cranio si chiamano</t>
  </si>
  <si>
    <t>Mobili</t>
  </si>
  <si>
    <t>Suture</t>
  </si>
  <si>
    <t>Sul cranio non ci sono articolazioni</t>
  </si>
  <si>
    <t xml:space="preserve">Le ossa del piede si suddivido in </t>
  </si>
  <si>
    <t>Carpo, Metacarpo e Falangi</t>
  </si>
  <si>
    <t>Tarso, metatarso e falangi</t>
  </si>
  <si>
    <t>Tallone, pianta e dita</t>
  </si>
  <si>
    <t xml:space="preserve">Il liquido che lubrifica le articolazioni si chiama </t>
  </si>
  <si>
    <t>Olio Articolare</t>
  </si>
  <si>
    <t>Liquido oliare</t>
  </si>
  <si>
    <t>Liquido sinoviale</t>
  </si>
  <si>
    <t>I muscoli volontari sono uniti alle ossa per mezzo di</t>
  </si>
  <si>
    <t>Tendini</t>
  </si>
  <si>
    <t>Cordoli</t>
  </si>
  <si>
    <t>Legamenti</t>
  </si>
  <si>
    <t xml:space="preserve">Il cuore è il principale muscolo </t>
  </si>
  <si>
    <t>Volontario liscio</t>
  </si>
  <si>
    <t>Involontario striato</t>
  </si>
  <si>
    <t>Volontario striato</t>
  </si>
  <si>
    <t>Il sangue è formato da plasma e piastrine</t>
  </si>
  <si>
    <t>I globuli rossi vengono prodotti dal midollo rosso delle ossa</t>
  </si>
  <si>
    <t>La proteina che cattura l' ossigeno si chiama emoglobina</t>
  </si>
  <si>
    <t>Le piastrine servono a</t>
  </si>
  <si>
    <t>Far diventare rosso il sangue</t>
  </si>
  <si>
    <t>Coagulare il sangue</t>
  </si>
  <si>
    <t>Sono inutili</t>
  </si>
  <si>
    <t>I gruppi sanguigni sono 6: A, AB, B, 0, Rh+, Rh-</t>
  </si>
  <si>
    <t>Le vene trasportano sangue ricco di ossigeno</t>
  </si>
  <si>
    <t>Il colore scuro del sangue venoso è dovuto alla presenza di</t>
  </si>
  <si>
    <t>Ossigeno</t>
  </si>
  <si>
    <t>Anidride carbonica</t>
  </si>
  <si>
    <t>Acqua</t>
  </si>
  <si>
    <t>Il muscolo cardiaco si chiama miocardio</t>
  </si>
  <si>
    <t>I capillari che si trovano intorno al cuore si chiamano</t>
  </si>
  <si>
    <t>Coronarie</t>
  </si>
  <si>
    <t>Coricelle</t>
  </si>
  <si>
    <t>Le cavità del cuore sono 4 e si chiamano Atri e Ventricoli</t>
  </si>
  <si>
    <t>Le valvole che separano gli atri dai ventricoli si chiamano</t>
  </si>
  <si>
    <t>Bicuspide a sinistra e tricuspide a destra</t>
  </si>
  <si>
    <t>Tricuspide a sinistra e bicuspide a destra</t>
  </si>
  <si>
    <t>Non c'è alcuna valvola: atri e ventricoli non comunicano</t>
  </si>
  <si>
    <t>Dopo ave letto attentamente le affermazioni che seguono, inserisci una x nelle caselle alla loro destra scegliendo, fra le tre, quella corrispondente al corretto completamento della frase.</t>
  </si>
  <si>
    <t>Le ossa contengono il midollo osseo: quello rosso, produce i grassi e quello giallo, con funzione emopoietica</t>
  </si>
  <si>
    <t>Intorno al cuore non si trovano capillari né arteriosi né venosi</t>
  </si>
  <si>
    <t>Le contrazioni del cuore si chiamano sistole</t>
  </si>
  <si>
    <t>L' aorta è la più grande vena del nostro apparato circolatorio</t>
  </si>
  <si>
    <t>Polmone destro e sinistro hanno le stesse dimensioni</t>
  </si>
  <si>
    <t>L' inspirazione è la fase di riempimento dei polmoni</t>
  </si>
  <si>
    <t>La respirazione cellulare consiste nel riempimento delle cellule di ossigeno</t>
  </si>
  <si>
    <r>
      <t>Le arterie polmonari sono le uniche a trasportare sangue ricco di CO</t>
    </r>
    <r>
      <rPr>
        <vertAlign val="subscript"/>
        <sz val="20"/>
        <color theme="1"/>
        <rFont val="Calibri"/>
        <family val="2"/>
        <scheme val="minor"/>
      </rPr>
      <t>2</t>
    </r>
  </si>
  <si>
    <t>Orticarie</t>
  </si>
  <si>
    <t>L' albero bronchiale è caratterizzato da</t>
  </si>
  <si>
    <t>Bronchi, bronchioli, alveoli polmonari</t>
  </si>
  <si>
    <t>Esofago, trachea e bronchi</t>
  </si>
  <si>
    <t>Rami dei bronchi e chioma</t>
  </si>
  <si>
    <t>Le membrane che ricoprono i polmoni si chiamano</t>
  </si>
  <si>
    <t>Membrane polmonari</t>
  </si>
  <si>
    <t>Pleure</t>
  </si>
  <si>
    <t>Membrane toraciche</t>
  </si>
  <si>
    <t>Il diaframma è</t>
  </si>
  <si>
    <t>Un muscolo</t>
  </si>
  <si>
    <t>Un osso</t>
  </si>
  <si>
    <t>Una cartilagine</t>
  </si>
  <si>
    <t>Negli alveoli polmonari avviene</t>
  </si>
  <si>
    <t>L' accumulo dei liquidi</t>
  </si>
  <si>
    <t>Lo scambio di liquidi</t>
  </si>
  <si>
    <t>Lo scambio di ossigeno o di anidride carbonica con il sangue</t>
  </si>
  <si>
    <t>Non c'è alcuna differenza tra il respirare con il naso o con la bocca</t>
  </si>
  <si>
    <t>cranio</t>
  </si>
  <si>
    <t>Indica il nome esatto delle parti indicate usando il carattere minuscolo e stando attento a non sbagliare! Aiutati con i termini elencati accanto:</t>
  </si>
  <si>
    <t>gabbia toracica</t>
  </si>
  <si>
    <t>bacino</t>
  </si>
  <si>
    <t>femore</t>
  </si>
  <si>
    <t>carpo</t>
  </si>
  <si>
    <t>tarso</t>
  </si>
  <si>
    <t>scapola</t>
  </si>
  <si>
    <t>radio</t>
  </si>
  <si>
    <t>trachea</t>
  </si>
  <si>
    <t>bronco</t>
  </si>
  <si>
    <t>bronchiolo</t>
  </si>
  <si>
    <t>diaframma</t>
  </si>
  <si>
    <t>alveolo polmonare</t>
  </si>
  <si>
    <t>pleura</t>
  </si>
  <si>
    <t>aorta</t>
  </si>
  <si>
    <t>valvola mitrale</t>
  </si>
  <si>
    <t>atrio sinistro</t>
  </si>
  <si>
    <t>ventricolo destro</t>
  </si>
  <si>
    <t>miocardio</t>
  </si>
  <si>
    <t>ventricolo sinistro</t>
  </si>
  <si>
    <t>atrio destro</t>
  </si>
  <si>
    <t>valvola bicuspide</t>
  </si>
  <si>
    <t>vena polmonare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</si>
</sst>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2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vertAlign val="subscript"/>
      <sz val="2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3" fillId="0" borderId="11" xfId="0" applyFont="1" applyBorder="1" applyAlignment="1">
      <alignment wrapText="1"/>
    </xf>
    <xf numFmtId="0" fontId="3" fillId="0" borderId="11" xfId="0" applyFont="1" applyBorder="1"/>
    <xf numFmtId="0" fontId="3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center"/>
    </xf>
    <xf numFmtId="0" fontId="8" fillId="0" borderId="0" xfId="0" applyFont="1"/>
    <xf numFmtId="0" fontId="8" fillId="0" borderId="1" xfId="0" applyFont="1" applyBorder="1"/>
    <xf numFmtId="0" fontId="3" fillId="0" borderId="11" xfId="0" applyFont="1" applyBorder="1" applyAlignment="1">
      <alignment horizont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center"/>
    </xf>
    <xf numFmtId="0" fontId="1" fillId="0" borderId="0" xfId="0" applyFont="1" applyBorder="1"/>
    <xf numFmtId="0" fontId="1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1" xfId="0" applyFont="1" applyFill="1" applyBorder="1" applyAlignment="1">
      <alignment vertical="top" wrapText="1"/>
    </xf>
    <xf numFmtId="0" fontId="3" fillId="0" borderId="13" xfId="0" applyFont="1" applyBorder="1" applyAlignment="1">
      <alignment horizontal="center"/>
    </xf>
    <xf numFmtId="0" fontId="0" fillId="0" borderId="0" xfId="0" applyAlignment="1"/>
    <xf numFmtId="0" fontId="6" fillId="0" borderId="0" xfId="0" applyFont="1" applyAlignment="1"/>
    <xf numFmtId="0" fontId="10" fillId="0" borderId="1" xfId="0" applyFont="1" applyBorder="1" applyAlignment="1">
      <alignment horizontal="center"/>
    </xf>
    <xf numFmtId="0" fontId="10" fillId="0" borderId="2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0" fillId="0" borderId="12" xfId="0" applyFont="1" applyBorder="1" applyAlignment="1">
      <alignment horizontal="center"/>
    </xf>
    <xf numFmtId="0" fontId="10" fillId="0" borderId="14" xfId="0" applyFont="1" applyFill="1" applyBorder="1" applyAlignment="1">
      <alignment horizontal="left"/>
    </xf>
    <xf numFmtId="0" fontId="0" fillId="0" borderId="14" xfId="0" applyBorder="1"/>
    <xf numFmtId="0" fontId="0" fillId="0" borderId="5" xfId="0" applyBorder="1"/>
    <xf numFmtId="0" fontId="10" fillId="0" borderId="7" xfId="0" applyFont="1" applyBorder="1" applyAlignment="1">
      <alignment horizontal="center"/>
    </xf>
    <xf numFmtId="0" fontId="10" fillId="0" borderId="12" xfId="0" applyFont="1" applyBorder="1" applyAlignment="1"/>
    <xf numFmtId="0" fontId="3" fillId="0" borderId="14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 textRotation="45"/>
    </xf>
    <xf numFmtId="0" fontId="11" fillId="0" borderId="9" xfId="0" applyFont="1" applyBorder="1" applyAlignment="1">
      <alignment horizontal="center" vertical="center" textRotation="45"/>
    </xf>
    <xf numFmtId="0" fontId="11" fillId="0" borderId="10" xfId="0" applyFont="1" applyBorder="1" applyAlignment="1">
      <alignment horizontal="center" vertical="center" textRotation="45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7153277</xdr:colOff>
      <xdr:row>120</xdr:row>
      <xdr:rowOff>38099</xdr:rowOff>
    </xdr:from>
    <xdr:to>
      <xdr:col>1</xdr:col>
      <xdr:colOff>8841679</xdr:colOff>
      <xdr:row>134</xdr:row>
      <xdr:rowOff>238124</xdr:rowOff>
    </xdr:to>
    <xdr:pic>
      <xdr:nvPicPr>
        <xdr:cNvPr id="5" name="Immagine 4" descr="http://st.depositphotos.com/1990041/2167/i/950/depositphotos_21672537-skeleton-front-view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77127" y="43995974"/>
          <a:ext cx="1688402" cy="3590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7924801</xdr:colOff>
      <xdr:row>120</xdr:row>
      <xdr:rowOff>104775</xdr:rowOff>
    </xdr:from>
    <xdr:to>
      <xdr:col>2</xdr:col>
      <xdr:colOff>47625</xdr:colOff>
      <xdr:row>120</xdr:row>
      <xdr:rowOff>180976</xdr:rowOff>
    </xdr:to>
    <xdr:cxnSp macro="">
      <xdr:nvCxnSpPr>
        <xdr:cNvPr id="7" name="Connettore 2 6"/>
        <xdr:cNvCxnSpPr/>
      </xdr:nvCxnSpPr>
      <xdr:spPr>
        <a:xfrm flipH="1">
          <a:off x="8248651" y="44062650"/>
          <a:ext cx="1647824" cy="7620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8067675</xdr:colOff>
      <xdr:row>123</xdr:row>
      <xdr:rowOff>104775</xdr:rowOff>
    </xdr:from>
    <xdr:to>
      <xdr:col>1</xdr:col>
      <xdr:colOff>9496425</xdr:colOff>
      <xdr:row>123</xdr:row>
      <xdr:rowOff>133349</xdr:rowOff>
    </xdr:to>
    <xdr:cxnSp macro="">
      <xdr:nvCxnSpPr>
        <xdr:cNvPr id="14" name="Connettore 2 13"/>
        <xdr:cNvCxnSpPr/>
      </xdr:nvCxnSpPr>
      <xdr:spPr>
        <a:xfrm flipH="1" flipV="1">
          <a:off x="8391525" y="44796075"/>
          <a:ext cx="1428750" cy="28574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8153400</xdr:colOff>
      <xdr:row>125</xdr:row>
      <xdr:rowOff>0</xdr:rowOff>
    </xdr:from>
    <xdr:to>
      <xdr:col>2</xdr:col>
      <xdr:colOff>9527</xdr:colOff>
      <xdr:row>126</xdr:row>
      <xdr:rowOff>66675</xdr:rowOff>
    </xdr:to>
    <xdr:cxnSp macro="">
      <xdr:nvCxnSpPr>
        <xdr:cNvPr id="15" name="Connettore 2 14"/>
        <xdr:cNvCxnSpPr/>
      </xdr:nvCxnSpPr>
      <xdr:spPr>
        <a:xfrm flipH="1">
          <a:off x="8477250" y="45186600"/>
          <a:ext cx="1381127" cy="3143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8153400</xdr:colOff>
      <xdr:row>127</xdr:row>
      <xdr:rowOff>0</xdr:rowOff>
    </xdr:from>
    <xdr:to>
      <xdr:col>2</xdr:col>
      <xdr:colOff>19051</xdr:colOff>
      <xdr:row>128</xdr:row>
      <xdr:rowOff>228600</xdr:rowOff>
    </xdr:to>
    <xdr:cxnSp macro="">
      <xdr:nvCxnSpPr>
        <xdr:cNvPr id="18" name="Connettore 2 17"/>
        <xdr:cNvCxnSpPr/>
      </xdr:nvCxnSpPr>
      <xdr:spPr>
        <a:xfrm flipH="1">
          <a:off x="8477250" y="45681900"/>
          <a:ext cx="1390651" cy="4667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6512066</xdr:colOff>
      <xdr:row>136</xdr:row>
      <xdr:rowOff>103805</xdr:rowOff>
    </xdr:from>
    <xdr:to>
      <xdr:col>1</xdr:col>
      <xdr:colOff>9305923</xdr:colOff>
      <xdr:row>146</xdr:row>
      <xdr:rowOff>209550</xdr:rowOff>
    </xdr:to>
    <xdr:pic>
      <xdr:nvPicPr>
        <xdr:cNvPr id="29" name="Immagine 28" descr="http://2.bp.blogspot.com/-eI9n3Ri7yno/VTdwStWNFzI/AAAAAAAAAEo/xFZd1b6VrRk/s1600/polmoni2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35916" y="47947880"/>
          <a:ext cx="2793857" cy="27536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7915277</xdr:colOff>
      <xdr:row>136</xdr:row>
      <xdr:rowOff>114300</xdr:rowOff>
    </xdr:from>
    <xdr:to>
      <xdr:col>2</xdr:col>
      <xdr:colOff>9525</xdr:colOff>
      <xdr:row>136</xdr:row>
      <xdr:rowOff>133350</xdr:rowOff>
    </xdr:to>
    <xdr:cxnSp macro="">
      <xdr:nvCxnSpPr>
        <xdr:cNvPr id="31" name="Connettore 2 30"/>
        <xdr:cNvCxnSpPr/>
      </xdr:nvCxnSpPr>
      <xdr:spPr>
        <a:xfrm flipH="1" flipV="1">
          <a:off x="8239127" y="47958375"/>
          <a:ext cx="1619248" cy="19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8067677</xdr:colOff>
      <xdr:row>140</xdr:row>
      <xdr:rowOff>180975</xdr:rowOff>
    </xdr:from>
    <xdr:to>
      <xdr:col>2</xdr:col>
      <xdr:colOff>9525</xdr:colOff>
      <xdr:row>140</xdr:row>
      <xdr:rowOff>200025</xdr:rowOff>
    </xdr:to>
    <xdr:cxnSp macro="">
      <xdr:nvCxnSpPr>
        <xdr:cNvPr id="32" name="Connettore 2 31"/>
        <xdr:cNvCxnSpPr/>
      </xdr:nvCxnSpPr>
      <xdr:spPr>
        <a:xfrm flipH="1">
          <a:off x="8391527" y="48987075"/>
          <a:ext cx="1466848" cy="1905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8601077</xdr:colOff>
      <xdr:row>142</xdr:row>
      <xdr:rowOff>66675</xdr:rowOff>
    </xdr:from>
    <xdr:to>
      <xdr:col>2</xdr:col>
      <xdr:colOff>0</xdr:colOff>
      <xdr:row>142</xdr:row>
      <xdr:rowOff>66675</xdr:rowOff>
    </xdr:to>
    <xdr:cxnSp macro="">
      <xdr:nvCxnSpPr>
        <xdr:cNvPr id="33" name="Connettore 2 32"/>
        <xdr:cNvCxnSpPr/>
      </xdr:nvCxnSpPr>
      <xdr:spPr>
        <a:xfrm flipH="1">
          <a:off x="8924927" y="49349025"/>
          <a:ext cx="923923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8439150</xdr:colOff>
      <xdr:row>143</xdr:row>
      <xdr:rowOff>276225</xdr:rowOff>
    </xdr:from>
    <xdr:to>
      <xdr:col>1</xdr:col>
      <xdr:colOff>8553450</xdr:colOff>
      <xdr:row>144</xdr:row>
      <xdr:rowOff>66675</xdr:rowOff>
    </xdr:to>
    <xdr:sp macro="" textlink="">
      <xdr:nvSpPr>
        <xdr:cNvPr id="34" name="Ovale 33"/>
        <xdr:cNvSpPr/>
      </xdr:nvSpPr>
      <xdr:spPr>
        <a:xfrm>
          <a:off x="8763000" y="49939575"/>
          <a:ext cx="114300" cy="1333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8410575</xdr:colOff>
      <xdr:row>143</xdr:row>
      <xdr:rowOff>247650</xdr:rowOff>
    </xdr:from>
    <xdr:to>
      <xdr:col>1</xdr:col>
      <xdr:colOff>8524875</xdr:colOff>
      <xdr:row>144</xdr:row>
      <xdr:rowOff>38100</xdr:rowOff>
    </xdr:to>
    <xdr:sp macro="" textlink="">
      <xdr:nvSpPr>
        <xdr:cNvPr id="36" name="Ovale 35"/>
        <xdr:cNvSpPr/>
      </xdr:nvSpPr>
      <xdr:spPr>
        <a:xfrm>
          <a:off x="8734425" y="49911000"/>
          <a:ext cx="114300" cy="1333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8372475</xdr:colOff>
      <xdr:row>143</xdr:row>
      <xdr:rowOff>276225</xdr:rowOff>
    </xdr:from>
    <xdr:to>
      <xdr:col>1</xdr:col>
      <xdr:colOff>8486775</xdr:colOff>
      <xdr:row>144</xdr:row>
      <xdr:rowOff>66675</xdr:rowOff>
    </xdr:to>
    <xdr:sp macro="" textlink="">
      <xdr:nvSpPr>
        <xdr:cNvPr id="37" name="Ovale 36"/>
        <xdr:cNvSpPr/>
      </xdr:nvSpPr>
      <xdr:spPr>
        <a:xfrm>
          <a:off x="8696325" y="49939575"/>
          <a:ext cx="114300" cy="1333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8429625</xdr:colOff>
      <xdr:row>143</xdr:row>
      <xdr:rowOff>323850</xdr:rowOff>
    </xdr:from>
    <xdr:to>
      <xdr:col>1</xdr:col>
      <xdr:colOff>8543925</xdr:colOff>
      <xdr:row>144</xdr:row>
      <xdr:rowOff>114300</xdr:rowOff>
    </xdr:to>
    <xdr:sp macro="" textlink="">
      <xdr:nvSpPr>
        <xdr:cNvPr id="38" name="Ovale 37"/>
        <xdr:cNvSpPr/>
      </xdr:nvSpPr>
      <xdr:spPr>
        <a:xfrm>
          <a:off x="8753475" y="49987200"/>
          <a:ext cx="114300" cy="13335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/>
        </a:p>
      </xdr:txBody>
    </xdr:sp>
    <xdr:clientData/>
  </xdr:twoCellAnchor>
  <xdr:twoCellAnchor>
    <xdr:from>
      <xdr:col>1</xdr:col>
      <xdr:colOff>8458201</xdr:colOff>
      <xdr:row>144</xdr:row>
      <xdr:rowOff>19051</xdr:rowOff>
    </xdr:from>
    <xdr:to>
      <xdr:col>1</xdr:col>
      <xdr:colOff>9515475</xdr:colOff>
      <xdr:row>144</xdr:row>
      <xdr:rowOff>38100</xdr:rowOff>
    </xdr:to>
    <xdr:cxnSp macro="">
      <xdr:nvCxnSpPr>
        <xdr:cNvPr id="42" name="Connettore 2 41"/>
        <xdr:cNvCxnSpPr/>
      </xdr:nvCxnSpPr>
      <xdr:spPr>
        <a:xfrm flipH="1" flipV="1">
          <a:off x="8782051" y="50025301"/>
          <a:ext cx="1057274" cy="1904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5657850</xdr:colOff>
      <xdr:row>149</xdr:row>
      <xdr:rowOff>66674</xdr:rowOff>
    </xdr:from>
    <xdr:to>
      <xdr:col>1</xdr:col>
      <xdr:colOff>9467850</xdr:colOff>
      <xdr:row>163</xdr:row>
      <xdr:rowOff>171449</xdr:rowOff>
    </xdr:to>
    <xdr:pic>
      <xdr:nvPicPr>
        <xdr:cNvPr id="58" name="Immagine 57" descr="http://thumbs.dreamstime.com/x/anatomia-umana-del-cuore-10452637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0"/>
        <a:stretch/>
      </xdr:blipFill>
      <xdr:spPr bwMode="auto">
        <a:xfrm>
          <a:off x="5981700" y="51577874"/>
          <a:ext cx="3810000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8210550</xdr:colOff>
      <xdr:row>155</xdr:row>
      <xdr:rowOff>114300</xdr:rowOff>
    </xdr:from>
    <xdr:to>
      <xdr:col>1</xdr:col>
      <xdr:colOff>9515475</xdr:colOff>
      <xdr:row>155</xdr:row>
      <xdr:rowOff>238125</xdr:rowOff>
    </xdr:to>
    <xdr:cxnSp macro="">
      <xdr:nvCxnSpPr>
        <xdr:cNvPr id="59" name="Connettore 2 58"/>
        <xdr:cNvCxnSpPr/>
      </xdr:nvCxnSpPr>
      <xdr:spPr>
        <a:xfrm flipH="1">
          <a:off x="8534400" y="53092350"/>
          <a:ext cx="1304925" cy="1238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7543801</xdr:colOff>
      <xdr:row>149</xdr:row>
      <xdr:rowOff>133350</xdr:rowOff>
    </xdr:from>
    <xdr:to>
      <xdr:col>2</xdr:col>
      <xdr:colOff>0</xdr:colOff>
      <xdr:row>151</xdr:row>
      <xdr:rowOff>152401</xdr:rowOff>
    </xdr:to>
    <xdr:cxnSp macro="">
      <xdr:nvCxnSpPr>
        <xdr:cNvPr id="62" name="Connettore 2 61"/>
        <xdr:cNvCxnSpPr/>
      </xdr:nvCxnSpPr>
      <xdr:spPr>
        <a:xfrm flipH="1">
          <a:off x="7867651" y="52349400"/>
          <a:ext cx="1981199" cy="495301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8315325</xdr:colOff>
      <xdr:row>160</xdr:row>
      <xdr:rowOff>104776</xdr:rowOff>
    </xdr:from>
    <xdr:to>
      <xdr:col>2</xdr:col>
      <xdr:colOff>0</xdr:colOff>
      <xdr:row>162</xdr:row>
      <xdr:rowOff>57150</xdr:rowOff>
    </xdr:to>
    <xdr:cxnSp macro="">
      <xdr:nvCxnSpPr>
        <xdr:cNvPr id="66" name="Connettore 2 65"/>
        <xdr:cNvCxnSpPr/>
      </xdr:nvCxnSpPr>
      <xdr:spPr>
        <a:xfrm flipH="1">
          <a:off x="8639175" y="54311551"/>
          <a:ext cx="1209675" cy="533399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7429500</xdr:colOff>
      <xdr:row>152</xdr:row>
      <xdr:rowOff>85725</xdr:rowOff>
    </xdr:from>
    <xdr:to>
      <xdr:col>1</xdr:col>
      <xdr:colOff>9496425</xdr:colOff>
      <xdr:row>156</xdr:row>
      <xdr:rowOff>47625</xdr:rowOff>
    </xdr:to>
    <xdr:cxnSp macro="">
      <xdr:nvCxnSpPr>
        <xdr:cNvPr id="67" name="Connettore 2 66"/>
        <xdr:cNvCxnSpPr/>
      </xdr:nvCxnSpPr>
      <xdr:spPr>
        <a:xfrm flipH="1">
          <a:off x="7753350" y="52330350"/>
          <a:ext cx="2066925" cy="94297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7277100</xdr:colOff>
      <xdr:row>158</xdr:row>
      <xdr:rowOff>85725</xdr:rowOff>
    </xdr:from>
    <xdr:to>
      <xdr:col>2</xdr:col>
      <xdr:colOff>1</xdr:colOff>
      <xdr:row>159</xdr:row>
      <xdr:rowOff>190500</xdr:rowOff>
    </xdr:to>
    <xdr:cxnSp macro="">
      <xdr:nvCxnSpPr>
        <xdr:cNvPr id="69" name="Connettore 2 68"/>
        <xdr:cNvCxnSpPr/>
      </xdr:nvCxnSpPr>
      <xdr:spPr>
        <a:xfrm flipH="1">
          <a:off x="7600950" y="53797200"/>
          <a:ext cx="2247901" cy="3524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7791451</xdr:colOff>
      <xdr:row>156</xdr:row>
      <xdr:rowOff>95250</xdr:rowOff>
    </xdr:from>
    <xdr:to>
      <xdr:col>1</xdr:col>
      <xdr:colOff>9515475</xdr:colOff>
      <xdr:row>157</xdr:row>
      <xdr:rowOff>85725</xdr:rowOff>
    </xdr:to>
    <xdr:cxnSp macro="">
      <xdr:nvCxnSpPr>
        <xdr:cNvPr id="80" name="Connettore 2 79"/>
        <xdr:cNvCxnSpPr/>
      </xdr:nvCxnSpPr>
      <xdr:spPr>
        <a:xfrm flipH="1">
          <a:off x="8115301" y="53320950"/>
          <a:ext cx="1724024" cy="22860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tabSelected="1" zoomScaleNormal="100" zoomScaleSheetLayoutView="80" workbookViewId="0">
      <selection activeCell="D8" sqref="D8"/>
    </sheetView>
  </sheetViews>
  <sheetFormatPr defaultRowHeight="26.25" x14ac:dyDescent="0.4"/>
  <cols>
    <col min="1" max="1" width="4.85546875" style="1" customWidth="1"/>
    <col min="2" max="2" width="142.85546875" customWidth="1"/>
    <col min="3" max="3" width="20.7109375" style="34" customWidth="1"/>
    <col min="4" max="4" width="20.7109375" style="8" customWidth="1"/>
    <col min="5" max="5" width="4" style="2" customWidth="1"/>
    <col min="6" max="6" width="4.28515625" style="2" customWidth="1"/>
    <col min="7" max="7" width="3.28515625" style="9" customWidth="1"/>
    <col min="8" max="8" width="4" customWidth="1"/>
    <col min="9" max="9" width="3.42578125" customWidth="1"/>
    <col min="10" max="10" width="3.7109375" customWidth="1"/>
    <col min="11" max="11" width="3.28515625" customWidth="1"/>
  </cols>
  <sheetData>
    <row r="1" spans="1:6" ht="15" customHeight="1" x14ac:dyDescent="0.25">
      <c r="A1" s="20" t="s">
        <v>0</v>
      </c>
      <c r="B1" s="21"/>
      <c r="C1" s="21"/>
      <c r="D1" s="22"/>
      <c r="E1" s="7"/>
    </row>
    <row r="2" spans="1:6" ht="15.75" customHeight="1" thickBot="1" x14ac:dyDescent="0.3">
      <c r="A2" s="23"/>
      <c r="B2" s="24"/>
      <c r="C2" s="24"/>
      <c r="D2" s="25"/>
      <c r="E2" s="7"/>
    </row>
    <row r="3" spans="1:6" ht="27" thickBot="1" x14ac:dyDescent="0.45"/>
    <row r="4" spans="1:6" ht="15" customHeight="1" x14ac:dyDescent="0.25">
      <c r="A4" s="26" t="s">
        <v>27</v>
      </c>
      <c r="B4" s="27"/>
      <c r="C4" s="51" t="b">
        <v>1</v>
      </c>
      <c r="D4" s="51" t="b">
        <v>0</v>
      </c>
    </row>
    <row r="5" spans="1:6" ht="15" customHeight="1" x14ac:dyDescent="0.25">
      <c r="A5" s="26"/>
      <c r="B5" s="27"/>
      <c r="C5" s="52"/>
      <c r="D5" s="52"/>
    </row>
    <row r="6" spans="1:6" ht="9" customHeight="1" thickBot="1" x14ac:dyDescent="0.3">
      <c r="A6" s="26"/>
      <c r="B6" s="27"/>
      <c r="C6" s="53"/>
      <c r="D6" s="53"/>
    </row>
    <row r="8" spans="1:6" x14ac:dyDescent="0.4">
      <c r="A8" s="6">
        <v>1</v>
      </c>
      <c r="B8" s="3" t="s">
        <v>5</v>
      </c>
      <c r="C8" s="11"/>
      <c r="D8" s="11"/>
      <c r="E8" s="2" t="s">
        <v>1</v>
      </c>
      <c r="F8" s="2">
        <f>IF(C8="x",1,0)</f>
        <v>0</v>
      </c>
    </row>
    <row r="9" spans="1:6" x14ac:dyDescent="0.4">
      <c r="A9" s="6">
        <v>2</v>
      </c>
      <c r="B9" s="4" t="s">
        <v>2</v>
      </c>
      <c r="C9" s="11"/>
      <c r="D9" s="11"/>
      <c r="E9" s="2" t="s">
        <v>3</v>
      </c>
      <c r="F9" s="2">
        <f>IF(C9="x",1,0)</f>
        <v>0</v>
      </c>
    </row>
    <row r="10" spans="1:6" x14ac:dyDescent="0.4">
      <c r="A10" s="6">
        <v>3</v>
      </c>
      <c r="B10" s="3" t="s">
        <v>4</v>
      </c>
      <c r="C10" s="11"/>
      <c r="D10" s="11"/>
      <c r="E10" s="2" t="s">
        <v>1</v>
      </c>
      <c r="F10" s="2">
        <f>IF(D10="x",1,0)</f>
        <v>0</v>
      </c>
    </row>
    <row r="11" spans="1:6" x14ac:dyDescent="0.4">
      <c r="A11" s="6">
        <v>4</v>
      </c>
      <c r="B11" s="3" t="s">
        <v>6</v>
      </c>
      <c r="C11" s="11"/>
      <c r="D11" s="11"/>
      <c r="E11" s="2" t="s">
        <v>3</v>
      </c>
      <c r="F11" s="2">
        <f>IF(C11="x",1,0)</f>
        <v>0</v>
      </c>
    </row>
    <row r="12" spans="1:6" ht="52.5" x14ac:dyDescent="0.4">
      <c r="A12" s="6">
        <v>5</v>
      </c>
      <c r="B12" s="3" t="s">
        <v>83</v>
      </c>
      <c r="C12" s="11"/>
      <c r="D12" s="11"/>
      <c r="E12" s="2" t="s">
        <v>3</v>
      </c>
      <c r="F12" s="2">
        <f>IF(D12="x",1,0)</f>
        <v>0</v>
      </c>
    </row>
    <row r="13" spans="1:6" ht="52.5" x14ac:dyDescent="0.4">
      <c r="A13" s="6">
        <v>6</v>
      </c>
      <c r="B13" s="3" t="s">
        <v>7</v>
      </c>
      <c r="C13" s="11"/>
      <c r="D13" s="11"/>
      <c r="E13" s="2" t="s">
        <v>3</v>
      </c>
      <c r="F13" s="2">
        <f>IF(D13="x",1,0)</f>
        <v>0</v>
      </c>
    </row>
    <row r="14" spans="1:6" ht="52.5" x14ac:dyDescent="0.4">
      <c r="A14" s="6">
        <v>7</v>
      </c>
      <c r="B14" s="3" t="s">
        <v>8</v>
      </c>
      <c r="C14" s="11"/>
      <c r="D14" s="11"/>
      <c r="E14" s="2" t="s">
        <v>1</v>
      </c>
      <c r="F14" s="2">
        <f>IF(C14="x",1,0)</f>
        <v>0</v>
      </c>
    </row>
    <row r="15" spans="1:6" ht="52.5" x14ac:dyDescent="0.4">
      <c r="A15" s="6">
        <v>8</v>
      </c>
      <c r="B15" s="5" t="s">
        <v>9</v>
      </c>
      <c r="C15" s="11"/>
      <c r="D15" s="11"/>
      <c r="E15" s="2" t="s">
        <v>1</v>
      </c>
      <c r="F15" s="2">
        <f>IF(C15="x",1,0)</f>
        <v>0</v>
      </c>
    </row>
    <row r="16" spans="1:6" ht="78.75" x14ac:dyDescent="0.4">
      <c r="A16" s="6">
        <v>9</v>
      </c>
      <c r="B16" s="5" t="s">
        <v>10</v>
      </c>
      <c r="C16" s="11"/>
      <c r="D16" s="11"/>
      <c r="E16" s="2" t="s">
        <v>1</v>
      </c>
      <c r="F16" s="2">
        <f>IF(D16="x",1,0)</f>
        <v>0</v>
      </c>
    </row>
    <row r="17" spans="1:6" ht="78.75" x14ac:dyDescent="0.4">
      <c r="A17" s="6">
        <v>10</v>
      </c>
      <c r="B17" s="5" t="s">
        <v>11</v>
      </c>
      <c r="C17" s="11"/>
      <c r="D17" s="11"/>
      <c r="E17" s="2" t="s">
        <v>1</v>
      </c>
      <c r="F17" s="2">
        <f>IF(C17="x",1,0)</f>
        <v>0</v>
      </c>
    </row>
    <row r="18" spans="1:6" ht="27.75" customHeight="1" x14ac:dyDescent="0.4">
      <c r="A18" s="6">
        <v>11</v>
      </c>
      <c r="B18" s="5" t="s">
        <v>12</v>
      </c>
      <c r="C18" s="11"/>
      <c r="D18" s="11"/>
      <c r="E18" s="2" t="s">
        <v>3</v>
      </c>
      <c r="F18" s="2">
        <f>IF(D18="x",1,0)</f>
        <v>0</v>
      </c>
    </row>
    <row r="19" spans="1:6" x14ac:dyDescent="0.4">
      <c r="A19" s="6">
        <v>12</v>
      </c>
      <c r="B19" s="5" t="s">
        <v>13</v>
      </c>
      <c r="C19" s="11"/>
      <c r="D19" s="11"/>
      <c r="E19" s="2" t="s">
        <v>3</v>
      </c>
      <c r="F19" s="2">
        <f>IF(D19="x",1,0)</f>
        <v>0</v>
      </c>
    </row>
    <row r="20" spans="1:6" x14ac:dyDescent="0.4">
      <c r="A20" s="6">
        <v>13</v>
      </c>
      <c r="B20" s="3" t="s">
        <v>14</v>
      </c>
      <c r="C20" s="11"/>
      <c r="D20" s="11"/>
      <c r="E20" s="2" t="s">
        <v>3</v>
      </c>
      <c r="F20" s="2">
        <f>IF(D20="x",1,0)</f>
        <v>0</v>
      </c>
    </row>
    <row r="21" spans="1:6" x14ac:dyDescent="0.4">
      <c r="A21" s="6">
        <v>14</v>
      </c>
      <c r="B21" s="5" t="s">
        <v>15</v>
      </c>
      <c r="C21" s="11"/>
      <c r="D21" s="11"/>
      <c r="E21" s="2" t="s">
        <v>3</v>
      </c>
      <c r="F21" s="2">
        <f>IF(D21="x",1,0)</f>
        <v>0</v>
      </c>
    </row>
    <row r="22" spans="1:6" ht="52.5" x14ac:dyDescent="0.4">
      <c r="A22" s="6">
        <v>15</v>
      </c>
      <c r="B22" s="5" t="s">
        <v>16</v>
      </c>
      <c r="C22" s="11"/>
      <c r="D22" s="11"/>
      <c r="E22" s="2" t="s">
        <v>1</v>
      </c>
      <c r="F22" s="2">
        <f>IF(C22="x",1,0)</f>
        <v>0</v>
      </c>
    </row>
    <row r="23" spans="1:6" ht="53.25" customHeight="1" x14ac:dyDescent="0.4">
      <c r="A23" s="6">
        <v>16</v>
      </c>
      <c r="B23" s="5" t="s">
        <v>17</v>
      </c>
      <c r="C23" s="11"/>
      <c r="D23" s="11"/>
      <c r="E23" s="2" t="s">
        <v>1</v>
      </c>
      <c r="F23" s="2">
        <f>IF(C23="x",1,0)</f>
        <v>0</v>
      </c>
    </row>
    <row r="24" spans="1:6" x14ac:dyDescent="0.4">
      <c r="A24" s="6">
        <v>17</v>
      </c>
      <c r="B24" s="3" t="s">
        <v>26</v>
      </c>
      <c r="C24" s="11"/>
      <c r="D24" s="11"/>
      <c r="E24" s="2" t="s">
        <v>1</v>
      </c>
      <c r="F24" s="2">
        <f>IF(C24="x",1,0)</f>
        <v>0</v>
      </c>
    </row>
    <row r="25" spans="1:6" x14ac:dyDescent="0.4">
      <c r="A25" s="6">
        <v>18</v>
      </c>
      <c r="B25" s="3" t="s">
        <v>18</v>
      </c>
      <c r="C25" s="11"/>
      <c r="D25" s="11"/>
      <c r="E25" s="2" t="s">
        <v>3</v>
      </c>
      <c r="F25" s="2">
        <f>IF(D25="x",1,0)</f>
        <v>0</v>
      </c>
    </row>
    <row r="26" spans="1:6" x14ac:dyDescent="0.4">
      <c r="A26" s="6">
        <v>19</v>
      </c>
      <c r="B26" s="5" t="s">
        <v>25</v>
      </c>
      <c r="C26" s="11"/>
      <c r="D26" s="11"/>
      <c r="E26" s="2" t="s">
        <v>3</v>
      </c>
      <c r="F26" s="2">
        <f>IF(D26="x",1,0)</f>
        <v>0</v>
      </c>
    </row>
    <row r="27" spans="1:6" x14ac:dyDescent="0.4">
      <c r="A27" s="6">
        <v>20</v>
      </c>
      <c r="B27" s="4" t="s">
        <v>19</v>
      </c>
      <c r="C27" s="11"/>
      <c r="D27" s="11"/>
      <c r="E27" s="2" t="s">
        <v>1</v>
      </c>
      <c r="F27" s="2">
        <f>IF(C27="x",1,0)</f>
        <v>0</v>
      </c>
    </row>
    <row r="28" spans="1:6" x14ac:dyDescent="0.4">
      <c r="A28" s="6">
        <v>21</v>
      </c>
      <c r="B28" s="5" t="s">
        <v>20</v>
      </c>
      <c r="C28" s="11"/>
      <c r="D28" s="11"/>
      <c r="E28" s="2" t="s">
        <v>1</v>
      </c>
      <c r="F28" s="2">
        <f>IF(C28="x",1,0)</f>
        <v>0</v>
      </c>
    </row>
    <row r="29" spans="1:6" x14ac:dyDescent="0.4">
      <c r="A29" s="6">
        <v>22</v>
      </c>
      <c r="B29" s="3" t="s">
        <v>21</v>
      </c>
      <c r="C29" s="11"/>
      <c r="D29" s="11"/>
      <c r="E29" s="2" t="s">
        <v>3</v>
      </c>
      <c r="F29" s="2">
        <f>IF(D29="x",1,0)</f>
        <v>0</v>
      </c>
    </row>
    <row r="30" spans="1:6" ht="54" customHeight="1" x14ac:dyDescent="0.4">
      <c r="A30" s="6">
        <v>23</v>
      </c>
      <c r="B30" s="5" t="s">
        <v>22</v>
      </c>
      <c r="C30" s="11"/>
      <c r="D30" s="11"/>
      <c r="E30" s="2" t="s">
        <v>1</v>
      </c>
      <c r="F30" s="2">
        <f>IF(C30="x",1,0)</f>
        <v>0</v>
      </c>
    </row>
    <row r="31" spans="1:6" ht="60" customHeight="1" x14ac:dyDescent="0.4">
      <c r="A31" s="6">
        <v>24</v>
      </c>
      <c r="B31" s="5" t="s">
        <v>23</v>
      </c>
      <c r="C31" s="11"/>
      <c r="D31" s="11"/>
      <c r="E31" s="2" t="s">
        <v>1</v>
      </c>
      <c r="F31" s="2">
        <f>IF(C31="x",1,0)</f>
        <v>0</v>
      </c>
    </row>
    <row r="32" spans="1:6" ht="57" customHeight="1" x14ac:dyDescent="0.4">
      <c r="A32" s="6">
        <v>25</v>
      </c>
      <c r="B32" s="5" t="s">
        <v>24</v>
      </c>
      <c r="C32" s="11"/>
      <c r="D32" s="11"/>
      <c r="E32" s="2" t="s">
        <v>1</v>
      </c>
      <c r="F32" s="2">
        <f>IF(C32="x",1,0)</f>
        <v>0</v>
      </c>
    </row>
    <row r="33" spans="1:6" ht="30.75" customHeight="1" x14ac:dyDescent="0.4">
      <c r="A33" s="6">
        <v>26</v>
      </c>
      <c r="B33" s="5" t="s">
        <v>60</v>
      </c>
      <c r="C33" s="11"/>
      <c r="D33" s="11"/>
      <c r="F33" s="2">
        <f>IF(D33="x",1,0)</f>
        <v>0</v>
      </c>
    </row>
    <row r="34" spans="1:6" ht="30.75" customHeight="1" x14ac:dyDescent="0.4">
      <c r="A34" s="6">
        <v>27</v>
      </c>
      <c r="B34" s="5" t="s">
        <v>61</v>
      </c>
      <c r="C34" s="11"/>
      <c r="D34" s="11"/>
      <c r="F34" s="2">
        <f t="shared" ref="F34:F44" si="0">IF(C34="x",1,0)</f>
        <v>0</v>
      </c>
    </row>
    <row r="35" spans="1:6" ht="30.75" customHeight="1" x14ac:dyDescent="0.4">
      <c r="A35" s="6">
        <v>28</v>
      </c>
      <c r="B35" s="5" t="s">
        <v>62</v>
      </c>
      <c r="C35" s="11"/>
      <c r="D35" s="11"/>
      <c r="F35" s="2">
        <f t="shared" si="0"/>
        <v>0</v>
      </c>
    </row>
    <row r="36" spans="1:6" ht="30.75" customHeight="1" x14ac:dyDescent="0.4">
      <c r="A36" s="6">
        <v>29</v>
      </c>
      <c r="B36" s="5" t="s">
        <v>67</v>
      </c>
      <c r="C36" s="11"/>
      <c r="D36" s="11"/>
      <c r="F36" s="2">
        <f>IF(D36="x",1,0)</f>
        <v>0</v>
      </c>
    </row>
    <row r="37" spans="1:6" ht="30.75" customHeight="1" x14ac:dyDescent="0.4">
      <c r="A37" s="6">
        <v>30</v>
      </c>
      <c r="B37" s="5" t="s">
        <v>68</v>
      </c>
      <c r="C37" s="11"/>
      <c r="D37" s="11"/>
      <c r="F37" s="2">
        <f>IF(D37="x",1,0)</f>
        <v>0</v>
      </c>
    </row>
    <row r="38" spans="1:6" ht="30.75" customHeight="1" x14ac:dyDescent="0.4">
      <c r="A38" s="6">
        <v>31</v>
      </c>
      <c r="B38" s="5" t="s">
        <v>73</v>
      </c>
      <c r="C38" s="11"/>
      <c r="D38" s="11"/>
      <c r="F38" s="2">
        <f t="shared" si="0"/>
        <v>0</v>
      </c>
    </row>
    <row r="39" spans="1:6" ht="30.75" customHeight="1" x14ac:dyDescent="0.4">
      <c r="A39" s="6">
        <v>32</v>
      </c>
      <c r="B39" s="5" t="s">
        <v>84</v>
      </c>
      <c r="C39" s="11"/>
      <c r="D39" s="11"/>
      <c r="F39" s="2">
        <f>IF(D39="x",1,0)</f>
        <v>0</v>
      </c>
    </row>
    <row r="40" spans="1:6" ht="30.75" customHeight="1" x14ac:dyDescent="0.4">
      <c r="A40" s="6">
        <v>33</v>
      </c>
      <c r="B40" s="5" t="s">
        <v>77</v>
      </c>
      <c r="C40" s="11"/>
      <c r="D40" s="11"/>
      <c r="F40" s="2">
        <f t="shared" si="0"/>
        <v>0</v>
      </c>
    </row>
    <row r="41" spans="1:6" ht="30.75" customHeight="1" x14ac:dyDescent="0.4">
      <c r="A41" s="6">
        <v>34</v>
      </c>
      <c r="B41" s="5" t="s">
        <v>85</v>
      </c>
      <c r="C41" s="36"/>
      <c r="D41" s="11"/>
      <c r="F41" s="2">
        <f t="shared" si="0"/>
        <v>0</v>
      </c>
    </row>
    <row r="42" spans="1:6" ht="30.75" customHeight="1" x14ac:dyDescent="0.4">
      <c r="A42" s="6">
        <v>35</v>
      </c>
      <c r="B42" s="5" t="s">
        <v>86</v>
      </c>
      <c r="C42" s="36"/>
      <c r="D42" s="11"/>
      <c r="F42" s="2">
        <f>IF(D42="x",1,0)</f>
        <v>0</v>
      </c>
    </row>
    <row r="43" spans="1:6" ht="30.75" customHeight="1" x14ac:dyDescent="0.4">
      <c r="A43" s="6">
        <v>36</v>
      </c>
      <c r="B43" s="5" t="s">
        <v>87</v>
      </c>
      <c r="C43" s="36"/>
      <c r="D43" s="11"/>
      <c r="F43" s="2">
        <f>IF(D43="x",1,0)</f>
        <v>0</v>
      </c>
    </row>
    <row r="44" spans="1:6" ht="30.75" customHeight="1" x14ac:dyDescent="0.4">
      <c r="A44" s="6">
        <v>37</v>
      </c>
      <c r="B44" s="5" t="s">
        <v>88</v>
      </c>
      <c r="C44" s="36"/>
      <c r="D44" s="11"/>
      <c r="F44" s="2">
        <f t="shared" si="0"/>
        <v>0</v>
      </c>
    </row>
    <row r="45" spans="1:6" ht="30.75" customHeight="1" x14ac:dyDescent="0.4">
      <c r="A45" s="6">
        <v>38</v>
      </c>
      <c r="B45" s="5" t="s">
        <v>89</v>
      </c>
      <c r="C45" s="36"/>
      <c r="D45" s="11"/>
      <c r="F45" s="2">
        <f>IF(D45="x",1,0)</f>
        <v>0</v>
      </c>
    </row>
    <row r="46" spans="1:6" ht="30.75" customHeight="1" x14ac:dyDescent="0.4">
      <c r="A46" s="6">
        <v>39</v>
      </c>
      <c r="B46" s="5" t="s">
        <v>90</v>
      </c>
      <c r="C46" s="36"/>
      <c r="D46" s="11"/>
      <c r="F46" s="2">
        <f>IF(C46="x",1,0)</f>
        <v>0</v>
      </c>
    </row>
    <row r="47" spans="1:6" ht="29.25" customHeight="1" x14ac:dyDescent="0.4">
      <c r="A47" s="6">
        <v>40</v>
      </c>
      <c r="B47" s="35" t="s">
        <v>108</v>
      </c>
      <c r="C47" s="11"/>
      <c r="D47" s="11"/>
      <c r="E47" s="32" t="s">
        <v>3</v>
      </c>
      <c r="F47" s="2">
        <f>IF(D47="x",1,0)</f>
        <v>0</v>
      </c>
    </row>
    <row r="48" spans="1:6" ht="27" thickBot="1" x14ac:dyDescent="0.45"/>
    <row r="49" spans="1:6" ht="15" customHeight="1" x14ac:dyDescent="0.25">
      <c r="B49" s="28" t="s">
        <v>82</v>
      </c>
      <c r="C49" s="17"/>
      <c r="D49" s="14"/>
    </row>
    <row r="50" spans="1:6" ht="15" customHeight="1" x14ac:dyDescent="0.25">
      <c r="B50" s="29"/>
      <c r="C50" s="17"/>
      <c r="D50" s="14"/>
    </row>
    <row r="51" spans="1:6" ht="15" customHeight="1" thickBot="1" x14ac:dyDescent="0.3">
      <c r="B51" s="30"/>
      <c r="C51" s="17"/>
      <c r="D51" s="14"/>
    </row>
    <row r="52" spans="1:6" ht="15" customHeight="1" x14ac:dyDescent="0.25">
      <c r="B52" s="12"/>
      <c r="C52" s="17"/>
      <c r="D52" s="14"/>
    </row>
    <row r="53" spans="1:6" x14ac:dyDescent="0.4">
      <c r="A53" s="1">
        <v>1</v>
      </c>
      <c r="B53" s="4" t="s">
        <v>28</v>
      </c>
    </row>
    <row r="54" spans="1:6" x14ac:dyDescent="0.4">
      <c r="B54" s="15" t="s">
        <v>29</v>
      </c>
      <c r="C54" s="11"/>
    </row>
    <row r="55" spans="1:6" x14ac:dyDescent="0.4">
      <c r="B55" s="15" t="s">
        <v>30</v>
      </c>
      <c r="C55" s="11"/>
      <c r="F55" s="2">
        <f>IF(C55="x",2,0)</f>
        <v>0</v>
      </c>
    </row>
    <row r="56" spans="1:6" x14ac:dyDescent="0.4">
      <c r="B56" s="15" t="s">
        <v>31</v>
      </c>
      <c r="C56" s="11"/>
    </row>
    <row r="57" spans="1:6" x14ac:dyDescent="0.4">
      <c r="A57" s="1">
        <v>2</v>
      </c>
      <c r="B57" s="5" t="s">
        <v>32</v>
      </c>
    </row>
    <row r="58" spans="1:6" x14ac:dyDescent="0.4">
      <c r="B58" s="15" t="s">
        <v>33</v>
      </c>
      <c r="C58" s="11"/>
      <c r="F58" s="2">
        <f>IF(C58="x",2,0)</f>
        <v>0</v>
      </c>
    </row>
    <row r="59" spans="1:6" x14ac:dyDescent="0.4">
      <c r="B59" s="15" t="s">
        <v>34</v>
      </c>
      <c r="C59" s="11"/>
    </row>
    <row r="60" spans="1:6" x14ac:dyDescent="0.4">
      <c r="B60" s="15" t="s">
        <v>35</v>
      </c>
      <c r="C60" s="11"/>
    </row>
    <row r="61" spans="1:6" x14ac:dyDescent="0.4">
      <c r="A61" s="1">
        <v>3</v>
      </c>
      <c r="B61" s="5" t="s">
        <v>36</v>
      </c>
    </row>
    <row r="62" spans="1:6" x14ac:dyDescent="0.4">
      <c r="B62" s="15" t="s">
        <v>37</v>
      </c>
      <c r="C62" s="11"/>
      <c r="F62" s="2">
        <f>IF(C62="x",2,0)</f>
        <v>0</v>
      </c>
    </row>
    <row r="63" spans="1:6" x14ac:dyDescent="0.4">
      <c r="B63" s="15" t="s">
        <v>38</v>
      </c>
      <c r="C63" s="11"/>
    </row>
    <row r="64" spans="1:6" x14ac:dyDescent="0.4">
      <c r="B64" s="15" t="s">
        <v>39</v>
      </c>
      <c r="C64" s="11"/>
    </row>
    <row r="65" spans="1:6" x14ac:dyDescent="0.4">
      <c r="A65" s="1">
        <v>4</v>
      </c>
      <c r="B65" s="3" t="s">
        <v>40</v>
      </c>
    </row>
    <row r="66" spans="1:6" x14ac:dyDescent="0.4">
      <c r="B66" s="15" t="s">
        <v>41</v>
      </c>
      <c r="C66" s="11"/>
    </row>
    <row r="67" spans="1:6" x14ac:dyDescent="0.4">
      <c r="B67" s="15" t="s">
        <v>42</v>
      </c>
      <c r="C67" s="11"/>
      <c r="F67" s="2">
        <f>IF(C67="x",2,0)</f>
        <v>0</v>
      </c>
    </row>
    <row r="68" spans="1:6" x14ac:dyDescent="0.4">
      <c r="B68" s="15" t="s">
        <v>43</v>
      </c>
      <c r="C68" s="11"/>
    </row>
    <row r="69" spans="1:6" x14ac:dyDescent="0.4">
      <c r="A69" s="1">
        <v>5</v>
      </c>
      <c r="B69" s="5" t="s">
        <v>44</v>
      </c>
    </row>
    <row r="70" spans="1:6" x14ac:dyDescent="0.4">
      <c r="B70" s="15" t="s">
        <v>45</v>
      </c>
      <c r="C70" s="11"/>
    </row>
    <row r="71" spans="1:6" x14ac:dyDescent="0.4">
      <c r="B71" s="15" t="s">
        <v>46</v>
      </c>
      <c r="C71" s="11"/>
      <c r="F71" s="2">
        <f>IF(C71="x",2,0)</f>
        <v>0</v>
      </c>
    </row>
    <row r="72" spans="1:6" x14ac:dyDescent="0.4">
      <c r="B72" s="15" t="s">
        <v>47</v>
      </c>
      <c r="C72" s="11"/>
    </row>
    <row r="73" spans="1:6" x14ac:dyDescent="0.4">
      <c r="A73" s="1">
        <v>6</v>
      </c>
      <c r="B73" s="5" t="s">
        <v>48</v>
      </c>
    </row>
    <row r="74" spans="1:6" x14ac:dyDescent="0.4">
      <c r="B74" s="16" t="s">
        <v>49</v>
      </c>
      <c r="C74" s="11"/>
    </row>
    <row r="75" spans="1:6" x14ac:dyDescent="0.4">
      <c r="B75" s="16" t="s">
        <v>50</v>
      </c>
      <c r="C75" s="11"/>
    </row>
    <row r="76" spans="1:6" x14ac:dyDescent="0.4">
      <c r="B76" s="16" t="s">
        <v>51</v>
      </c>
      <c r="C76" s="11"/>
      <c r="F76" s="2">
        <f>IF(C76="x",2,0)</f>
        <v>0</v>
      </c>
    </row>
    <row r="77" spans="1:6" x14ac:dyDescent="0.4">
      <c r="A77" s="1">
        <v>7</v>
      </c>
      <c r="B77" s="5" t="s">
        <v>52</v>
      </c>
    </row>
    <row r="78" spans="1:6" x14ac:dyDescent="0.4">
      <c r="B78" s="16" t="s">
        <v>53</v>
      </c>
      <c r="C78" s="11"/>
      <c r="F78" s="2">
        <f>IF(C78="x",2,0)</f>
        <v>0</v>
      </c>
    </row>
    <row r="79" spans="1:6" x14ac:dyDescent="0.4">
      <c r="B79" s="16" t="s">
        <v>54</v>
      </c>
      <c r="C79" s="11"/>
    </row>
    <row r="80" spans="1:6" x14ac:dyDescent="0.4">
      <c r="B80" s="16" t="s">
        <v>55</v>
      </c>
      <c r="C80" s="11"/>
    </row>
    <row r="81" spans="1:6" x14ac:dyDescent="0.4">
      <c r="A81" s="1">
        <v>8</v>
      </c>
      <c r="B81" s="5" t="s">
        <v>56</v>
      </c>
    </row>
    <row r="82" spans="1:6" x14ac:dyDescent="0.4">
      <c r="B82" s="15" t="s">
        <v>59</v>
      </c>
      <c r="C82" s="11"/>
    </row>
    <row r="83" spans="1:6" x14ac:dyDescent="0.4">
      <c r="B83" s="15" t="s">
        <v>57</v>
      </c>
      <c r="C83" s="11"/>
    </row>
    <row r="84" spans="1:6" x14ac:dyDescent="0.4">
      <c r="B84" s="15" t="s">
        <v>58</v>
      </c>
      <c r="C84" s="11"/>
      <c r="F84" s="2">
        <f>IF(C84="x",2,0)</f>
        <v>0</v>
      </c>
    </row>
    <row r="85" spans="1:6" x14ac:dyDescent="0.4">
      <c r="A85" s="1">
        <v>9</v>
      </c>
      <c r="B85" s="19" t="s">
        <v>63</v>
      </c>
    </row>
    <row r="86" spans="1:6" x14ac:dyDescent="0.4">
      <c r="B86" s="15" t="s">
        <v>64</v>
      </c>
      <c r="C86" s="11"/>
    </row>
    <row r="87" spans="1:6" x14ac:dyDescent="0.4">
      <c r="B87" s="15" t="s">
        <v>65</v>
      </c>
      <c r="C87" s="11"/>
      <c r="F87" s="2">
        <f>IF(C87="x",2,0)</f>
        <v>0</v>
      </c>
    </row>
    <row r="88" spans="1:6" x14ac:dyDescent="0.4">
      <c r="B88" s="15" t="s">
        <v>66</v>
      </c>
      <c r="C88" s="11"/>
    </row>
    <row r="89" spans="1:6" x14ac:dyDescent="0.4">
      <c r="A89" s="1">
        <v>10</v>
      </c>
      <c r="B89" s="19" t="s">
        <v>69</v>
      </c>
    </row>
    <row r="90" spans="1:6" x14ac:dyDescent="0.4">
      <c r="B90" s="15" t="s">
        <v>70</v>
      </c>
      <c r="C90" s="11"/>
    </row>
    <row r="91" spans="1:6" x14ac:dyDescent="0.4">
      <c r="B91" s="15" t="s">
        <v>71</v>
      </c>
      <c r="C91" s="11"/>
      <c r="F91" s="2">
        <f>IF(C91="x",2,0)</f>
        <v>0</v>
      </c>
    </row>
    <row r="92" spans="1:6" x14ac:dyDescent="0.4">
      <c r="B92" s="15" t="s">
        <v>72</v>
      </c>
      <c r="C92" s="11"/>
    </row>
    <row r="93" spans="1:6" x14ac:dyDescent="0.4">
      <c r="A93" s="1">
        <v>11</v>
      </c>
      <c r="B93" s="19" t="s">
        <v>74</v>
      </c>
    </row>
    <row r="94" spans="1:6" x14ac:dyDescent="0.4">
      <c r="B94" s="18" t="s">
        <v>91</v>
      </c>
      <c r="C94" s="11"/>
    </row>
    <row r="95" spans="1:6" x14ac:dyDescent="0.4">
      <c r="B95" s="18" t="s">
        <v>76</v>
      </c>
      <c r="C95" s="11"/>
    </row>
    <row r="96" spans="1:6" x14ac:dyDescent="0.4">
      <c r="B96" s="18" t="s">
        <v>75</v>
      </c>
      <c r="C96" s="11"/>
      <c r="F96" s="2">
        <f>IF(C96="x",2,0)</f>
        <v>0</v>
      </c>
    </row>
    <row r="97" spans="1:6" x14ac:dyDescent="0.4">
      <c r="A97" s="1">
        <v>12</v>
      </c>
      <c r="B97" s="19" t="s">
        <v>78</v>
      </c>
    </row>
    <row r="98" spans="1:6" x14ac:dyDescent="0.4">
      <c r="B98" s="18" t="s">
        <v>80</v>
      </c>
      <c r="C98" s="11"/>
      <c r="F98" s="2">
        <f>IF(C98="x",2,0)</f>
        <v>0</v>
      </c>
    </row>
    <row r="99" spans="1:6" x14ac:dyDescent="0.4">
      <c r="B99" s="18" t="s">
        <v>79</v>
      </c>
      <c r="C99" s="11"/>
    </row>
    <row r="100" spans="1:6" x14ac:dyDescent="0.4">
      <c r="B100" s="18" t="s">
        <v>81</v>
      </c>
      <c r="C100" s="11"/>
    </row>
    <row r="101" spans="1:6" x14ac:dyDescent="0.4">
      <c r="A101" s="1">
        <v>13</v>
      </c>
      <c r="B101" s="19" t="s">
        <v>92</v>
      </c>
    </row>
    <row r="102" spans="1:6" x14ac:dyDescent="0.4">
      <c r="B102" s="18" t="s">
        <v>94</v>
      </c>
      <c r="C102" s="11"/>
    </row>
    <row r="103" spans="1:6" x14ac:dyDescent="0.4">
      <c r="B103" s="18" t="s">
        <v>93</v>
      </c>
      <c r="C103" s="11"/>
      <c r="F103" s="2">
        <f>IF(C103="x",2,0)</f>
        <v>0</v>
      </c>
    </row>
    <row r="104" spans="1:6" x14ac:dyDescent="0.4">
      <c r="B104" s="18" t="s">
        <v>95</v>
      </c>
      <c r="C104" s="11"/>
    </row>
    <row r="105" spans="1:6" x14ac:dyDescent="0.4">
      <c r="A105" s="1">
        <v>14</v>
      </c>
      <c r="B105" s="19" t="s">
        <v>96</v>
      </c>
    </row>
    <row r="106" spans="1:6" x14ac:dyDescent="0.4">
      <c r="B106" s="18" t="s">
        <v>97</v>
      </c>
      <c r="C106" s="11"/>
    </row>
    <row r="107" spans="1:6" x14ac:dyDescent="0.4">
      <c r="B107" s="18" t="s">
        <v>98</v>
      </c>
      <c r="C107" s="11"/>
      <c r="F107" s="2">
        <f>IF(C107="x",2,0)</f>
        <v>0</v>
      </c>
    </row>
    <row r="108" spans="1:6" x14ac:dyDescent="0.4">
      <c r="B108" s="18" t="s">
        <v>99</v>
      </c>
      <c r="C108" s="11"/>
    </row>
    <row r="109" spans="1:6" x14ac:dyDescent="0.4">
      <c r="A109" s="1">
        <v>15</v>
      </c>
      <c r="B109" s="19" t="s">
        <v>100</v>
      </c>
    </row>
    <row r="110" spans="1:6" x14ac:dyDescent="0.4">
      <c r="B110" s="18" t="s">
        <v>101</v>
      </c>
      <c r="C110" s="11"/>
      <c r="F110" s="2">
        <f>IF(C110="x",2,0)</f>
        <v>0</v>
      </c>
    </row>
    <row r="111" spans="1:6" x14ac:dyDescent="0.4">
      <c r="B111" s="18" t="s">
        <v>102</v>
      </c>
      <c r="C111" s="11"/>
    </row>
    <row r="112" spans="1:6" x14ac:dyDescent="0.4">
      <c r="B112" s="18" t="s">
        <v>103</v>
      </c>
      <c r="C112" s="11"/>
    </row>
    <row r="113" spans="1:6" x14ac:dyDescent="0.4">
      <c r="A113" s="1">
        <v>16</v>
      </c>
      <c r="B113" s="19" t="s">
        <v>104</v>
      </c>
    </row>
    <row r="114" spans="1:6" x14ac:dyDescent="0.4">
      <c r="B114" s="18" t="s">
        <v>105</v>
      </c>
      <c r="C114" s="11"/>
    </row>
    <row r="115" spans="1:6" x14ac:dyDescent="0.4">
      <c r="B115" s="18" t="s">
        <v>106</v>
      </c>
      <c r="C115" s="11"/>
    </row>
    <row r="116" spans="1:6" x14ac:dyDescent="0.4">
      <c r="B116" s="18" t="s">
        <v>107</v>
      </c>
      <c r="C116" s="11"/>
      <c r="F116" s="2">
        <f>IF(C116="x",2,0)</f>
        <v>0</v>
      </c>
    </row>
    <row r="117" spans="1:6" ht="27" thickBot="1" x14ac:dyDescent="0.45">
      <c r="B117" s="18"/>
      <c r="C117" s="31"/>
      <c r="D117" s="13"/>
    </row>
    <row r="118" spans="1:6" x14ac:dyDescent="0.4">
      <c r="B118" s="28" t="s">
        <v>110</v>
      </c>
    </row>
    <row r="119" spans="1:6" ht="5.25" customHeight="1" thickBot="1" x14ac:dyDescent="0.45">
      <c r="B119" s="30"/>
    </row>
    <row r="120" spans="1:6" ht="27" thickBot="1" x14ac:dyDescent="0.45"/>
    <row r="121" spans="1:6" ht="19.5" thickBot="1" x14ac:dyDescent="0.35">
      <c r="B121" s="40" t="s">
        <v>109</v>
      </c>
      <c r="C121" s="39"/>
      <c r="F121" s="2">
        <f>IF(C121="cranio",2,0)</f>
        <v>0</v>
      </c>
    </row>
    <row r="122" spans="1:6" ht="18.75" x14ac:dyDescent="0.3">
      <c r="B122" s="41" t="s">
        <v>111</v>
      </c>
      <c r="C122" s="42"/>
    </row>
    <row r="123" spans="1:6" ht="19.5" thickBot="1" x14ac:dyDescent="0.35">
      <c r="B123" s="41" t="s">
        <v>112</v>
      </c>
      <c r="C123" s="42"/>
    </row>
    <row r="124" spans="1:6" ht="19.5" thickBot="1" x14ac:dyDescent="0.35">
      <c r="B124" s="41" t="s">
        <v>114</v>
      </c>
      <c r="C124" s="39"/>
      <c r="F124" s="2">
        <f>IF(C124="gabbia toracica",2,0)</f>
        <v>0</v>
      </c>
    </row>
    <row r="125" spans="1:6" ht="19.5" thickBot="1" x14ac:dyDescent="0.35">
      <c r="B125" s="41" t="s">
        <v>113</v>
      </c>
      <c r="C125" s="39"/>
      <c r="F125" s="2">
        <f>IF(C125="bacino",2,0)</f>
        <v>0</v>
      </c>
    </row>
    <row r="126" spans="1:6" ht="19.5" thickBot="1" x14ac:dyDescent="0.35">
      <c r="B126" s="43" t="s">
        <v>115</v>
      </c>
      <c r="C126" s="42"/>
    </row>
    <row r="127" spans="1:6" ht="19.5" thickBot="1" x14ac:dyDescent="0.35">
      <c r="B127" s="43" t="s">
        <v>116</v>
      </c>
      <c r="C127" s="39"/>
      <c r="F127" s="2">
        <f>IF(C127="femore",2,0)</f>
        <v>0</v>
      </c>
    </row>
    <row r="128" spans="1:6" ht="18.75" x14ac:dyDescent="0.3">
      <c r="B128" s="43" t="s">
        <v>117</v>
      </c>
      <c r="C128" s="42"/>
    </row>
    <row r="129" spans="2:7" ht="18.75" x14ac:dyDescent="0.3">
      <c r="B129" s="44"/>
      <c r="C129" s="42"/>
    </row>
    <row r="130" spans="2:7" ht="18.75" x14ac:dyDescent="0.3">
      <c r="B130" s="44"/>
      <c r="C130" s="42"/>
    </row>
    <row r="131" spans="2:7" ht="18.75" x14ac:dyDescent="0.3">
      <c r="B131" s="44"/>
      <c r="C131" s="42"/>
    </row>
    <row r="132" spans="2:7" ht="18.75" x14ac:dyDescent="0.3">
      <c r="B132" s="44"/>
      <c r="C132" s="42"/>
    </row>
    <row r="133" spans="2:7" ht="18.75" x14ac:dyDescent="0.3">
      <c r="B133" s="44"/>
      <c r="C133" s="42"/>
    </row>
    <row r="134" spans="2:7" ht="18.75" x14ac:dyDescent="0.3">
      <c r="B134" s="44"/>
      <c r="C134" s="42"/>
    </row>
    <row r="135" spans="2:7" ht="19.5" thickBot="1" x14ac:dyDescent="0.35">
      <c r="B135" s="45"/>
      <c r="C135" s="46"/>
    </row>
    <row r="136" spans="2:7" ht="19.5" thickBot="1" x14ac:dyDescent="0.35">
      <c r="C136" s="33"/>
    </row>
    <row r="137" spans="2:7" ht="19.5" thickBot="1" x14ac:dyDescent="0.35">
      <c r="B137" s="40" t="s">
        <v>122</v>
      </c>
      <c r="C137" s="39"/>
      <c r="F137" s="2">
        <f>IF(C137="trachea",2,0)</f>
        <v>0</v>
      </c>
    </row>
    <row r="138" spans="2:7" ht="18.75" x14ac:dyDescent="0.3">
      <c r="B138" s="41" t="s">
        <v>121</v>
      </c>
      <c r="C138" s="42"/>
    </row>
    <row r="139" spans="2:7" ht="19.5" thickBot="1" x14ac:dyDescent="0.35">
      <c r="B139" s="41" t="s">
        <v>123</v>
      </c>
      <c r="C139" s="42"/>
    </row>
    <row r="140" spans="2:7" ht="19.5" thickBot="1" x14ac:dyDescent="0.35">
      <c r="B140" s="41" t="s">
        <v>111</v>
      </c>
      <c r="C140" s="42"/>
      <c r="G140" s="10"/>
    </row>
    <row r="141" spans="2:7" ht="19.5" thickBot="1" x14ac:dyDescent="0.35">
      <c r="B141" s="41" t="s">
        <v>119</v>
      </c>
      <c r="C141" s="39"/>
      <c r="D141" s="37"/>
      <c r="E141" s="37"/>
      <c r="F141" s="2">
        <f>IF(C141="bronco",2,0)</f>
        <v>0</v>
      </c>
    </row>
    <row r="142" spans="2:7" ht="19.5" thickBot="1" x14ac:dyDescent="0.35">
      <c r="B142" s="41" t="s">
        <v>118</v>
      </c>
      <c r="C142" s="47"/>
      <c r="D142" s="38"/>
    </row>
    <row r="143" spans="2:7" ht="19.5" thickBot="1" x14ac:dyDescent="0.35">
      <c r="B143" s="41" t="s">
        <v>120</v>
      </c>
      <c r="C143" s="39"/>
      <c r="F143" s="2">
        <f>IF(C143="bronchiolo",2,0)</f>
        <v>0</v>
      </c>
    </row>
    <row r="144" spans="2:7" ht="27" thickBot="1" x14ac:dyDescent="0.45">
      <c r="B144" s="48"/>
      <c r="C144" s="49"/>
    </row>
    <row r="145" spans="2:6" ht="19.5" thickBot="1" x14ac:dyDescent="0.35">
      <c r="B145" s="44"/>
      <c r="C145" s="39"/>
      <c r="F145" s="2">
        <f>IF(C145="alveolo polmonare",2,0)</f>
        <v>0</v>
      </c>
    </row>
    <row r="146" spans="2:6" x14ac:dyDescent="0.4">
      <c r="B146" s="44"/>
      <c r="C146" s="49"/>
    </row>
    <row r="147" spans="2:6" ht="27" thickBot="1" x14ac:dyDescent="0.45">
      <c r="B147" s="45"/>
      <c r="C147" s="50"/>
    </row>
    <row r="149" spans="2:6" ht="27" thickBot="1" x14ac:dyDescent="0.45"/>
    <row r="150" spans="2:6" ht="19.5" thickBot="1" x14ac:dyDescent="0.35">
      <c r="B150" s="40" t="s">
        <v>125</v>
      </c>
      <c r="C150" s="39"/>
      <c r="F150" s="2">
        <f>IF(C150="aorta",2,0)</f>
        <v>0</v>
      </c>
    </row>
    <row r="151" spans="2:6" ht="18.75" x14ac:dyDescent="0.3">
      <c r="B151" s="41" t="s">
        <v>131</v>
      </c>
      <c r="C151" s="42"/>
    </row>
    <row r="152" spans="2:6" ht="19.5" thickBot="1" x14ac:dyDescent="0.35">
      <c r="B152" s="41" t="s">
        <v>130</v>
      </c>
      <c r="C152" s="42"/>
    </row>
    <row r="153" spans="2:6" ht="19.5" thickBot="1" x14ac:dyDescent="0.35">
      <c r="B153" s="41" t="s">
        <v>126</v>
      </c>
      <c r="C153" s="39"/>
      <c r="F153" s="2">
        <f>IF(C153="valvola mitrale",2,0)</f>
        <v>0</v>
      </c>
    </row>
    <row r="154" spans="2:6" ht="18.75" x14ac:dyDescent="0.3">
      <c r="B154" s="41" t="s">
        <v>132</v>
      </c>
      <c r="C154" s="42"/>
    </row>
    <row r="155" spans="2:6" ht="19.5" thickBot="1" x14ac:dyDescent="0.35">
      <c r="B155" s="41" t="s">
        <v>124</v>
      </c>
      <c r="C155" s="42"/>
    </row>
    <row r="156" spans="2:6" ht="19.5" thickBot="1" x14ac:dyDescent="0.35">
      <c r="B156" s="41" t="s">
        <v>127</v>
      </c>
      <c r="C156" s="39"/>
      <c r="F156" s="2">
        <f>IF(C156="atrio sinistro",2,0)</f>
        <v>0</v>
      </c>
    </row>
    <row r="157" spans="2:6" ht="19.5" thickBot="1" x14ac:dyDescent="0.35">
      <c r="B157" s="41" t="s">
        <v>129</v>
      </c>
      <c r="C157" s="39"/>
      <c r="F157" s="2">
        <f>IF(C157="valvola bicuspide",2,0)</f>
        <v>0</v>
      </c>
    </row>
    <row r="158" spans="2:6" ht="19.5" thickBot="1" x14ac:dyDescent="0.35">
      <c r="B158" s="41" t="s">
        <v>128</v>
      </c>
      <c r="C158" s="42"/>
    </row>
    <row r="159" spans="2:6" ht="19.5" thickBot="1" x14ac:dyDescent="0.35">
      <c r="B159" s="44"/>
      <c r="C159" s="39"/>
      <c r="F159" s="2">
        <f>IF(C159="ventricolo destro",2,0)</f>
        <v>0</v>
      </c>
    </row>
    <row r="160" spans="2:6" ht="19.5" thickBot="1" x14ac:dyDescent="0.35">
      <c r="B160" s="44"/>
      <c r="C160" s="42"/>
    </row>
    <row r="161" spans="2:6" ht="19.5" thickBot="1" x14ac:dyDescent="0.35">
      <c r="B161" s="44"/>
      <c r="C161" s="39"/>
      <c r="F161" s="2">
        <f>IF(C161="miocardio",2,0)</f>
        <v>0</v>
      </c>
    </row>
    <row r="162" spans="2:6" x14ac:dyDescent="0.4">
      <c r="B162" s="44"/>
      <c r="C162" s="49"/>
    </row>
    <row r="163" spans="2:6" x14ac:dyDescent="0.4">
      <c r="B163" s="44"/>
      <c r="C163" s="49"/>
    </row>
    <row r="164" spans="2:6" ht="27" thickBot="1" x14ac:dyDescent="0.45">
      <c r="B164" s="45"/>
      <c r="C164" s="50"/>
    </row>
    <row r="165" spans="2:6" x14ac:dyDescent="0.4">
      <c r="F165" s="2">
        <f>SUM(F8:F164)</f>
        <v>0</v>
      </c>
    </row>
  </sheetData>
  <mergeCells count="6">
    <mergeCell ref="A1:D2"/>
    <mergeCell ref="C4:C6"/>
    <mergeCell ref="D4:D6"/>
    <mergeCell ref="A4:B6"/>
    <mergeCell ref="B49:B51"/>
    <mergeCell ref="B118:B119"/>
  </mergeCells>
  <pageMargins left="0.7" right="0.7" top="0.75" bottom="0.75" header="0.3" footer="0.3"/>
  <pageSetup paperSize="9" scale="43" orientation="portrait" r:id="rId1"/>
  <ignoredErrors>
    <ignoredError sqref="F1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Verifica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Rosaria Pianese</dc:creator>
  <cp:lastModifiedBy>Rosaria Pianese</cp:lastModifiedBy>
  <dcterms:created xsi:type="dcterms:W3CDTF">2016-03-12T16:24:32Z</dcterms:created>
  <dcterms:modified xsi:type="dcterms:W3CDTF">2016-04-05T18:12:38Z</dcterms:modified>
</cp:coreProperties>
</file>